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225" windowHeight="120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<sst xmlns="http://schemas.openxmlformats.org/spreadsheetml/2006/main" count="38" uniqueCount="25">
  <si>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Redukovaný průměrný výdělek</t>
  </si>
  <si>
    <t>Sazba</t>
  </si>
  <si>
    <t>Sazba pro náhradu</t>
  </si>
  <si>
    <t>1.redukční hranice</t>
  </si>
  <si>
    <t>2.redukční hranice</t>
  </si>
  <si>
    <t>3.redukční hranice</t>
  </si>
  <si>
    <t>sazba do 1.redukční hranice</t>
  </si>
  <si>
    <t>mezi 2. a 3. redukční hranicí</t>
  </si>
  <si>
    <t>Průměr pro p.p.účely</t>
  </si>
  <si>
    <t>NÁHRADY</t>
  </si>
  <si>
    <t>NEMOCENSKÉHO POJIŠTĚNÍ</t>
  </si>
  <si>
    <t>DÁVKY</t>
  </si>
  <si>
    <t>Denní vyměřovací základ</t>
  </si>
  <si>
    <t>DVZ po redukci a zaokrouhlení</t>
  </si>
  <si>
    <t>DVZ po redukci</t>
  </si>
  <si>
    <t>mezi 1. a 2. redukční hranicí</t>
  </si>
  <si>
    <t>částka do 1.redukční hranice</t>
  </si>
  <si>
    <t>částka mezi 1. a 2.  redukční hranicí</t>
  </si>
  <si>
    <t>částka mezi 2. a 3. redukční hranicí</t>
  </si>
  <si>
    <t>KOEFICIENTY</t>
  </si>
  <si>
    <t>.-------------------</t>
  </si>
  <si>
    <t>VYSVĚTLIVKY</t>
  </si>
  <si>
    <t>žlutě podbarvená pole jsou editovatelná</t>
  </si>
  <si>
    <t>© Ing. Petr Mieres, KS-program, spol. s r.o.</t>
  </si>
  <si>
    <t>Rok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</si>
</sst>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5" fillId="2" borderId="0" xfId="0" applyNumberFormat="1" applyFont="1" applyFill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 horizont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3.875" style="0" customWidth="1"/>
    <col min="2" max="2" width="31.375" style="0" customWidth="1"/>
    <col min="3" max="3" width="11.875" style="0" customWidth="1"/>
    <col min="4" max="4" width="9.25390625" style="0" customWidth="1"/>
    <col min="6" max="6" width="18.25390625" style="0" customWidth="1"/>
    <col min="8" max="8" width="9.00390625" style="5" customWidth="1"/>
    <col min="9" max="9" width="26.25390625" style="0" customWidth="1"/>
  </cols>
  <sheetData>
    <row r="1" ht="20.25">
      <c r="B1" s="26" t="s">
        <v>24</v>
      </c>
    </row>
    <row r="2" ht="12.75">
      <c r="B2" s="10"/>
    </row>
    <row r="3" spans="2:6" ht="27" thickBot="1">
      <c r="B3" s="27" t="s">
        <v>9</v>
      </c>
      <c r="F3" s="3"/>
    </row>
    <row r="4" spans="2:9" ht="16.5" thickBot="1">
      <c r="B4" s="29" t="s">
        <v>8</v>
      </c>
      <c r="C4" s="37">
        <v>257.12</v>
      </c>
      <c r="F4" s="1"/>
      <c r="G4" s="1"/>
      <c r="H4" s="6"/>
      <c r="I4" s="1"/>
    </row>
    <row r="5" spans="3:9" ht="13.5" thickBot="1">
      <c r="C5" s="4"/>
      <c r="F5" s="8" t="s">
        <v>19</v>
      </c>
      <c r="G5" s="8"/>
      <c r="H5" s="9"/>
      <c r="I5" s="8"/>
    </row>
    <row r="6" spans="2:9" ht="12.75">
      <c r="B6" s="10" t="s">
        <v>16</v>
      </c>
      <c r="C6" s="10">
        <f>IF(C4&gt;G6,ROUND(G6*H6,2),ROUND(C4*H6,2))</f>
        <v>135.93</v>
      </c>
      <c r="D6" s="10"/>
      <c r="E6" s="10"/>
      <c r="F6" s="11" t="s">
        <v>3</v>
      </c>
      <c r="G6" s="11">
        <v>151.03</v>
      </c>
      <c r="H6" s="12">
        <v>0.9</v>
      </c>
      <c r="I6" s="13" t="s">
        <v>6</v>
      </c>
    </row>
    <row r="7" spans="2:9" ht="12.75">
      <c r="B7" s="10" t="s">
        <v>17</v>
      </c>
      <c r="C7" s="10">
        <f>IF(C4&lt;G6,0,(IF((C4&gt;=G6)*AND(C4&lt;G7),ROUND((C4-G6)*H7,2),IF((C4&gt;=G6)*AND(C4&gt;=G7),ROUND((G7-G6)*H7,2)))))</f>
        <v>45.36</v>
      </c>
      <c r="D7" s="10"/>
      <c r="E7" s="10"/>
      <c r="F7" s="14" t="s">
        <v>4</v>
      </c>
      <c r="G7" s="14">
        <v>226.63</v>
      </c>
      <c r="H7" s="15">
        <v>0.6</v>
      </c>
      <c r="I7" s="16" t="s">
        <v>15</v>
      </c>
    </row>
    <row r="8" spans="2:9" ht="13.5" thickBot="1">
      <c r="B8" s="10" t="s">
        <v>18</v>
      </c>
      <c r="C8" s="10">
        <f>IF(C4&lt;G7,0,(IF((C4&gt;=G7)*AND(C4&lt;G8),ROUND((C4-G7)*H8,2),IF((C4&gt;=G7)*AND(C4&gt;=G8),ROUND((G8-G7)*H8,2)))))</f>
        <v>9.15</v>
      </c>
      <c r="D8" s="10"/>
      <c r="E8" s="10"/>
      <c r="F8" s="17" t="s">
        <v>5</v>
      </c>
      <c r="G8" s="17">
        <v>453.08</v>
      </c>
      <c r="H8" s="18">
        <v>0.3</v>
      </c>
      <c r="I8" s="19" t="s">
        <v>7</v>
      </c>
    </row>
    <row r="9" spans="2:9" ht="13.5" thickBot="1">
      <c r="B9" s="10"/>
      <c r="C9" s="10" t="s">
        <v>20</v>
      </c>
      <c r="D9" s="10"/>
      <c r="E9" s="10"/>
      <c r="F9" s="20"/>
      <c r="G9" s="20"/>
      <c r="H9" s="21"/>
      <c r="I9" s="20"/>
    </row>
    <row r="10" spans="2:9" ht="13.5" thickBot="1">
      <c r="B10" s="10" t="s">
        <v>0</v>
      </c>
      <c r="C10" s="22">
        <f>SUM(C6:C9)</f>
        <v>190.44000000000003</v>
      </c>
      <c r="D10" s="10"/>
      <c r="E10" s="10"/>
      <c r="F10" s="23" t="s">
        <v>2</v>
      </c>
      <c r="G10" s="24">
        <v>0.6</v>
      </c>
      <c r="H10" s="21"/>
      <c r="I10" s="20"/>
    </row>
    <row r="11" spans="2:9" ht="12.75">
      <c r="B11" s="10"/>
      <c r="C11" s="10"/>
      <c r="D11" s="10"/>
      <c r="E11" s="10"/>
      <c r="F11" s="10"/>
      <c r="G11" s="10"/>
      <c r="H11" s="25"/>
      <c r="I11" s="10"/>
    </row>
    <row r="12" spans="2:3" ht="18">
      <c r="B12" s="7" t="s">
        <v>1</v>
      </c>
      <c r="C12" s="39">
        <f>CEILING(C10*G10,0.01)</f>
        <v>114.27</v>
      </c>
    </row>
    <row r="16" spans="2:3" ht="26.25">
      <c r="B16" s="27" t="s">
        <v>11</v>
      </c>
      <c r="C16" s="2"/>
    </row>
    <row r="17" spans="2:9" ht="13.5" thickBot="1">
      <c r="B17" s="28" t="s">
        <v>10</v>
      </c>
      <c r="F17" s="1"/>
      <c r="G17" s="1"/>
      <c r="H17" s="6"/>
      <c r="I17" s="1"/>
    </row>
    <row r="18" spans="2:9" ht="16.5" thickBot="1">
      <c r="B18" s="29" t="s">
        <v>12</v>
      </c>
      <c r="C18" s="37">
        <v>578</v>
      </c>
      <c r="F18" s="1"/>
      <c r="G18" s="1"/>
      <c r="H18" s="6"/>
      <c r="I18" s="1"/>
    </row>
    <row r="19" spans="2:9" ht="13.5" thickBot="1">
      <c r="B19" s="10"/>
      <c r="C19" s="10"/>
      <c r="D19" s="10"/>
      <c r="E19" s="10"/>
      <c r="F19" s="30" t="s">
        <v>19</v>
      </c>
      <c r="G19" s="30"/>
      <c r="H19" s="31"/>
      <c r="I19" s="30"/>
    </row>
    <row r="20" spans="2:9" ht="12.75">
      <c r="B20" s="10" t="s">
        <v>16</v>
      </c>
      <c r="C20" s="10">
        <f>IF(C18&gt;G20,ROUND(G20*H20,2),ROUND(C18*H20,2))</f>
        <v>520.2</v>
      </c>
      <c r="D20" s="10"/>
      <c r="E20" s="10"/>
      <c r="F20" s="32" t="s">
        <v>3</v>
      </c>
      <c r="G20" s="11">
        <v>863</v>
      </c>
      <c r="H20" s="12">
        <v>0.9</v>
      </c>
      <c r="I20" s="13" t="s">
        <v>6</v>
      </c>
    </row>
    <row r="21" spans="2:9" ht="12.75">
      <c r="B21" s="10" t="s">
        <v>17</v>
      </c>
      <c r="C21" s="10">
        <f>IF(C18&lt;G20,0,(IF((C18&gt;=G20)*AND(C18&lt;G21),ROUND((C18-G20)*H21,2),IF((C18&gt;=G20)*AND(C18&gt;=G21),ROUND((G21-G20)*H21,2)))))</f>
        <v>0</v>
      </c>
      <c r="D21" s="10"/>
      <c r="E21" s="10"/>
      <c r="F21" s="33" t="s">
        <v>4</v>
      </c>
      <c r="G21" s="14">
        <v>1295</v>
      </c>
      <c r="H21" s="15">
        <v>0.6</v>
      </c>
      <c r="I21" s="16" t="s">
        <v>15</v>
      </c>
    </row>
    <row r="22" spans="2:9" ht="13.5" thickBot="1">
      <c r="B22" s="10" t="s">
        <v>18</v>
      </c>
      <c r="C22" s="10">
        <f>IF(C18&lt;G21,0,(IF((C18&gt;=G21)*AND(C18&lt;G22),ROUND((C18-G21)*H22,2),IF((C18&gt;=G21)*AND(C18&gt;=G22),ROUND((G22-G21)*H22,2)))))</f>
        <v>0</v>
      </c>
      <c r="D22" s="10"/>
      <c r="E22" s="10"/>
      <c r="F22" s="34" t="s">
        <v>5</v>
      </c>
      <c r="G22" s="17">
        <v>2589</v>
      </c>
      <c r="H22" s="18">
        <v>0.3</v>
      </c>
      <c r="I22" s="19" t="s">
        <v>7</v>
      </c>
    </row>
    <row r="23" spans="2:9" ht="12.75">
      <c r="B23" s="10"/>
      <c r="C23" s="10" t="s">
        <v>20</v>
      </c>
      <c r="D23" s="10"/>
      <c r="E23" s="10"/>
      <c r="F23" s="20"/>
      <c r="G23" s="20"/>
      <c r="H23" s="21"/>
      <c r="I23" s="20"/>
    </row>
    <row r="24" spans="2:9" ht="12.75">
      <c r="B24" s="10" t="s">
        <v>14</v>
      </c>
      <c r="C24" s="28">
        <f>SUM(C20:C23)</f>
        <v>520.2</v>
      </c>
      <c r="D24" s="10"/>
      <c r="E24" s="10"/>
      <c r="F24" s="20"/>
      <c r="G24" s="20"/>
      <c r="H24" s="21"/>
      <c r="I24" s="20"/>
    </row>
    <row r="25" spans="2:9" ht="13.5" thickBot="1">
      <c r="B25" s="10"/>
      <c r="C25" s="10"/>
      <c r="D25" s="10"/>
      <c r="E25" s="10"/>
      <c r="F25" s="20"/>
      <c r="G25" s="20"/>
      <c r="H25" s="21"/>
      <c r="I25" s="20"/>
    </row>
    <row r="26" spans="2:9" ht="13.5" thickBot="1">
      <c r="B26" s="10" t="s">
        <v>13</v>
      </c>
      <c r="C26" s="35">
        <f>CEILING(C24,1)</f>
        <v>521</v>
      </c>
      <c r="D26" s="10"/>
      <c r="E26" s="10"/>
      <c r="F26" s="23" t="s">
        <v>2</v>
      </c>
      <c r="G26" s="24">
        <v>0.6</v>
      </c>
      <c r="H26" s="21"/>
      <c r="I26" s="20"/>
    </row>
    <row r="27" spans="2:9" ht="12.75">
      <c r="B27" s="10"/>
      <c r="C27" s="10"/>
      <c r="D27" s="10"/>
      <c r="E27" s="10"/>
      <c r="F27" s="10"/>
      <c r="G27" s="10"/>
      <c r="H27" s="25"/>
      <c r="I27" s="10"/>
    </row>
    <row r="28" spans="2:9" ht="18">
      <c r="B28" s="29" t="s">
        <v>1</v>
      </c>
      <c r="C28" s="36">
        <f>CEILING(C26*G26,1)</f>
        <v>313</v>
      </c>
      <c r="D28" s="10"/>
      <c r="E28" s="10"/>
      <c r="F28" s="10"/>
      <c r="G28" s="10"/>
      <c r="H28" s="25"/>
      <c r="I28" s="10"/>
    </row>
    <row r="29" spans="3:9" ht="12.75">
      <c r="C29" s="10"/>
      <c r="D29" s="10"/>
      <c r="E29" s="10"/>
      <c r="F29" s="40" t="s">
        <v>21</v>
      </c>
      <c r="G29" s="41"/>
      <c r="H29" s="42"/>
      <c r="I29" s="10"/>
    </row>
    <row r="30" spans="3:9" ht="12.75">
      <c r="C30" s="10"/>
      <c r="D30" s="10"/>
      <c r="E30" s="10"/>
      <c r="F30" s="43" t="s">
        <v>22</v>
      </c>
      <c r="G30" s="44"/>
      <c r="H30" s="45"/>
      <c r="I30" s="10"/>
    </row>
    <row r="31" spans="2:9" ht="12.75">
      <c r="B31" s="38" t="s">
        <v>23</v>
      </c>
      <c r="C31" s="10"/>
      <c r="D31" s="10"/>
      <c r="E31" s="10"/>
      <c r="F31" s="10"/>
      <c r="G31" s="10"/>
      <c r="H31" s="25"/>
      <c r="I31" s="10"/>
    </row>
  </sheetData>
  <sheetProtection password="DC81"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2010-01-21T15:11:44Z</cp:lastPrinted>
  <dcterms:created xsi:type="dcterms:W3CDTF">1997-01-24T11:07:25Z</dcterms:created>
  <dcterms:modified xsi:type="dcterms:W3CDTF">2013-01-16T16:43:19Z</dcterms:modified>
  <cp:category/>
  <cp:version/>
  <cp:contentType/>
  <cp:contentStatus/>
</cp:coreProperties>
</file>