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225" windowHeight="120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<sst xmlns="http://schemas.openxmlformats.org/spreadsheetml/2006/main" count="38" uniqueCount="25">
  <si>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Redukovaný průměrný výdělek</t>
  </si>
  <si>
    <t>Sazba</t>
  </si>
  <si>
    <t>Sazba pro náhradu</t>
  </si>
  <si>
    <t>1.redukční hranice</t>
  </si>
  <si>
    <t>2.redukční hranice</t>
  </si>
  <si>
    <t>3.redukční hranice</t>
  </si>
  <si>
    <t>sazba do 1.redukční hranice</t>
  </si>
  <si>
    <t>mezi 2. a 3. redukční hranicí</t>
  </si>
  <si>
    <t>Průměr pro p.p.účely</t>
  </si>
  <si>
    <t>NÁHRADY</t>
  </si>
  <si>
    <t>NEMOCENSKÉHO POJIŠTĚNÍ</t>
  </si>
  <si>
    <t>DÁVKY</t>
  </si>
  <si>
    <t>Denní vyměřovací základ</t>
  </si>
  <si>
    <t>DVZ po redukci a zaokrouhlení</t>
  </si>
  <si>
    <t>DVZ po redukci</t>
  </si>
  <si>
    <t>mezi 1. a 2. redukční hranicí</t>
  </si>
  <si>
    <t>částka do 1.redukční hranice</t>
  </si>
  <si>
    <t>částka mezi 1. a 2.  redukční hranicí</t>
  </si>
  <si>
    <t>částka mezi 2. a 3. redukční hranicí</t>
  </si>
  <si>
    <t>KOEFICIENTY</t>
  </si>
  <si>
    <t>.-------------------</t>
  </si>
  <si>
    <t>VYSVĚTLIVKY</t>
  </si>
  <si>
    <t>žlutě podbarvená pole jsou editovatelná</t>
  </si>
  <si>
    <t>© Ing. Petr Mieres, KS-program, spol. s r.o.</t>
  </si>
  <si>
    <t>Rok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</si>
</sst>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4" fillId="35" borderId="21" xfId="0" applyFont="1" applyFill="1" applyBorder="1" applyAlignment="1" applyProtection="1">
      <alignment/>
      <protection locked="0"/>
    </xf>
    <xf numFmtId="0" fontId="5" fillId="34" borderId="0" xfId="0" applyNumberFormat="1" applyFont="1" applyFill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35" borderId="25" xfId="0" applyFill="1" applyBorder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0" fillId="35" borderId="27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.875" style="1" customWidth="1"/>
    <col min="2" max="2" width="31.375" style="1" customWidth="1"/>
    <col min="3" max="3" width="11.875" style="1" customWidth="1"/>
    <col min="4" max="4" width="9.25390625" style="1" customWidth="1"/>
    <col min="5" max="5" width="9.125" style="1" customWidth="1"/>
    <col min="6" max="6" width="18.25390625" style="1" customWidth="1"/>
    <col min="7" max="7" width="9.125" style="1" customWidth="1"/>
    <col min="8" max="8" width="9.00390625" style="16" customWidth="1"/>
    <col min="9" max="9" width="26.25390625" style="1" customWidth="1"/>
    <col min="10" max="16384" width="9.125" style="1" customWidth="1"/>
  </cols>
  <sheetData>
    <row r="1" ht="20.25">
      <c r="B1" s="17" t="s">
        <v>24</v>
      </c>
    </row>
    <row r="3" spans="2:6" ht="27" thickBot="1">
      <c r="B3" s="18" t="s">
        <v>9</v>
      </c>
      <c r="F3" s="36"/>
    </row>
    <row r="4" spans="2:9" ht="16.5" thickBot="1">
      <c r="B4" s="20" t="s">
        <v>8</v>
      </c>
      <c r="C4" s="28">
        <v>183.21</v>
      </c>
      <c r="F4" s="37"/>
      <c r="G4" s="37"/>
      <c r="H4" s="38"/>
      <c r="I4" s="37"/>
    </row>
    <row r="5" spans="3:9" ht="13.5" thickBot="1">
      <c r="C5" s="39"/>
      <c r="F5" s="21" t="s">
        <v>19</v>
      </c>
      <c r="G5" s="21"/>
      <c r="H5" s="22"/>
      <c r="I5" s="21"/>
    </row>
    <row r="6" spans="2:9" ht="12.75">
      <c r="B6" s="1" t="s">
        <v>16</v>
      </c>
      <c r="C6" s="1">
        <f>IF(C4&gt;G6,ROUND(G6*H6,2),ROUND(C4*H6,2))</f>
        <v>139.86</v>
      </c>
      <c r="F6" s="2" t="s">
        <v>3</v>
      </c>
      <c r="G6" s="2">
        <v>155.4</v>
      </c>
      <c r="H6" s="3">
        <v>0.9</v>
      </c>
      <c r="I6" s="4" t="s">
        <v>6</v>
      </c>
    </row>
    <row r="7" spans="2:9" ht="12.75">
      <c r="B7" s="1" t="s">
        <v>17</v>
      </c>
      <c r="C7" s="1">
        <f>IF(C4&lt;G6,0,(IF((C4&gt;=G6)*AND(C4&lt;G7),ROUND((C4-G6)*H7,2),IF((C4&gt;=G6)*AND(C4&gt;=G7),ROUND((G7-G6)*H7,2)))))</f>
        <v>16.69</v>
      </c>
      <c r="F7" s="5" t="s">
        <v>4</v>
      </c>
      <c r="G7" s="5">
        <v>232.93</v>
      </c>
      <c r="H7" s="6">
        <v>0.6</v>
      </c>
      <c r="I7" s="7" t="s">
        <v>15</v>
      </c>
    </row>
    <row r="8" spans="2:9" ht="13.5" thickBot="1">
      <c r="B8" s="1" t="s">
        <v>18</v>
      </c>
      <c r="C8" s="1">
        <f>IF(C4&lt;G7,0,(IF((C4&gt;=G7)*AND(C4&lt;G8),ROUND((C4-G7)*H8,2),IF((C4&gt;=G7)*AND(C4&gt;=G8),ROUND((G8-G7)*H8,2)))))</f>
        <v>0</v>
      </c>
      <c r="F8" s="8" t="s">
        <v>5</v>
      </c>
      <c r="G8" s="8">
        <v>465.85</v>
      </c>
      <c r="H8" s="9">
        <v>0.3</v>
      </c>
      <c r="I8" s="10" t="s">
        <v>7</v>
      </c>
    </row>
    <row r="9" spans="3:9" ht="13.5" thickBot="1">
      <c r="C9" s="1" t="s">
        <v>20</v>
      </c>
      <c r="F9" s="11"/>
      <c r="G9" s="11"/>
      <c r="H9" s="12"/>
      <c r="I9" s="11"/>
    </row>
    <row r="10" spans="2:9" ht="13.5" thickBot="1">
      <c r="B10" s="1" t="s">
        <v>0</v>
      </c>
      <c r="C10" s="13">
        <f>SUM(C6:C9)</f>
        <v>156.55</v>
      </c>
      <c r="F10" s="14" t="s">
        <v>2</v>
      </c>
      <c r="G10" s="15">
        <v>0.6</v>
      </c>
      <c r="H10" s="12"/>
      <c r="I10" s="11"/>
    </row>
    <row r="12" spans="2:3" ht="18">
      <c r="B12" s="20" t="s">
        <v>1</v>
      </c>
      <c r="C12" s="29">
        <f>CEILING(C10*G10,0.01)</f>
        <v>93.93</v>
      </c>
    </row>
    <row r="16" spans="2:3" ht="26.25">
      <c r="B16" s="18" t="s">
        <v>11</v>
      </c>
      <c r="C16" s="19"/>
    </row>
    <row r="17" spans="2:9" ht="13.5" thickBot="1">
      <c r="B17" s="19" t="s">
        <v>10</v>
      </c>
      <c r="F17" s="37"/>
      <c r="G17" s="37"/>
      <c r="H17" s="38"/>
      <c r="I17" s="37"/>
    </row>
    <row r="18" spans="2:9" ht="16.5" thickBot="1">
      <c r="B18" s="20" t="s">
        <v>12</v>
      </c>
      <c r="C18" s="28">
        <v>578</v>
      </c>
      <c r="F18" s="37"/>
      <c r="G18" s="37"/>
      <c r="H18" s="38"/>
      <c r="I18" s="37"/>
    </row>
    <row r="19" spans="6:9" ht="13.5" thickBot="1">
      <c r="F19" s="21" t="s">
        <v>19</v>
      </c>
      <c r="G19" s="21"/>
      <c r="H19" s="22"/>
      <c r="I19" s="21"/>
    </row>
    <row r="20" spans="2:9" ht="12.75">
      <c r="B20" s="1" t="s">
        <v>16</v>
      </c>
      <c r="C20" s="1">
        <f>IF(C18&gt;G20,ROUND(G20*H20,2),ROUND(C18*H20,2))</f>
        <v>520.2</v>
      </c>
      <c r="F20" s="23" t="s">
        <v>3</v>
      </c>
      <c r="G20" s="2">
        <v>888</v>
      </c>
      <c r="H20" s="3">
        <v>0.9</v>
      </c>
      <c r="I20" s="4" t="s">
        <v>6</v>
      </c>
    </row>
    <row r="21" spans="2:9" ht="12.75">
      <c r="B21" s="1" t="s">
        <v>17</v>
      </c>
      <c r="C21" s="1">
        <f>IF(C18&lt;G20,0,(IF((C18&gt;=G20)*AND(C18&lt;G21),ROUND((C18-G20)*H21,2),IF((C18&gt;=G20)*AND(C18&gt;=G21),ROUND((G21-G20)*H21,2)))))</f>
        <v>0</v>
      </c>
      <c r="F21" s="24" t="s">
        <v>4</v>
      </c>
      <c r="G21" s="5">
        <v>1331</v>
      </c>
      <c r="H21" s="6">
        <v>0.6</v>
      </c>
      <c r="I21" s="7" t="s">
        <v>15</v>
      </c>
    </row>
    <row r="22" spans="2:9" ht="13.5" thickBot="1">
      <c r="B22" s="1" t="s">
        <v>18</v>
      </c>
      <c r="C22" s="1">
        <f>IF(C18&lt;G21,0,(IF((C18&gt;=G21)*AND(C18&lt;G22),ROUND((C18-G21)*H22,2),IF((C18&gt;=G21)*AND(C18&gt;=G22),ROUND((G22-G21)*H22,2)))))</f>
        <v>0</v>
      </c>
      <c r="F22" s="25" t="s">
        <v>5</v>
      </c>
      <c r="G22" s="8">
        <v>2662</v>
      </c>
      <c r="H22" s="9">
        <v>0.3</v>
      </c>
      <c r="I22" s="10" t="s">
        <v>7</v>
      </c>
    </row>
    <row r="23" spans="3:9" ht="12.75">
      <c r="C23" s="1" t="s">
        <v>20</v>
      </c>
      <c r="F23" s="11"/>
      <c r="G23" s="11"/>
      <c r="H23" s="12"/>
      <c r="I23" s="11"/>
    </row>
    <row r="24" spans="2:9" ht="12.75">
      <c r="B24" s="1" t="s">
        <v>14</v>
      </c>
      <c r="C24" s="19">
        <f>SUM(C20:C23)</f>
        <v>520.2</v>
      </c>
      <c r="F24" s="11"/>
      <c r="G24" s="11"/>
      <c r="H24" s="12"/>
      <c r="I24" s="11"/>
    </row>
    <row r="25" spans="6:9" ht="13.5" thickBot="1">
      <c r="F25" s="11"/>
      <c r="G25" s="11"/>
      <c r="H25" s="12"/>
      <c r="I25" s="11"/>
    </row>
    <row r="26" spans="2:9" ht="13.5" thickBot="1">
      <c r="B26" s="1" t="s">
        <v>13</v>
      </c>
      <c r="C26" s="26">
        <f>CEILING(C24,1)</f>
        <v>521</v>
      </c>
      <c r="F26" s="14" t="s">
        <v>2</v>
      </c>
      <c r="G26" s="15">
        <v>0.6</v>
      </c>
      <c r="H26" s="12"/>
      <c r="I26" s="11"/>
    </row>
    <row r="28" spans="2:3" ht="18">
      <c r="B28" s="20" t="s">
        <v>1</v>
      </c>
      <c r="C28" s="27">
        <f>CEILING(C26*G26,1)</f>
        <v>313</v>
      </c>
    </row>
    <row r="29" spans="6:8" ht="12.75">
      <c r="F29" s="30" t="s">
        <v>21</v>
      </c>
      <c r="G29" s="31"/>
      <c r="H29" s="32"/>
    </row>
    <row r="30" spans="6:8" ht="12.75">
      <c r="F30" s="33" t="s">
        <v>22</v>
      </c>
      <c r="G30" s="34"/>
      <c r="H30" s="35"/>
    </row>
    <row r="31" ht="12.75">
      <c r="B31" s="40" t="s">
        <v>23</v>
      </c>
    </row>
  </sheetData>
  <sheetProtection password="DC81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2010-01-21T15:11:44Z</cp:lastPrinted>
  <dcterms:created xsi:type="dcterms:W3CDTF">1997-01-24T11:07:25Z</dcterms:created>
  <dcterms:modified xsi:type="dcterms:W3CDTF">2015-01-12T16:37:00Z</dcterms:modified>
  <cp:category/>
  <cp:version/>
  <cp:contentType/>
  <cp:contentStatus/>
</cp:coreProperties>
</file>